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095" windowHeight="10995"/>
  </bookViews>
  <sheets>
    <sheet name="conto del patrimoni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7" i="1" l="1"/>
  <c r="C25" i="1"/>
  <c r="C28" i="1" s="1"/>
  <c r="D24" i="1"/>
  <c r="D22" i="1"/>
  <c r="D21" i="1"/>
  <c r="D25" i="1" s="1"/>
  <c r="D20" i="1"/>
  <c r="D19" i="1"/>
  <c r="D16" i="1"/>
  <c r="D29" i="1" s="1"/>
  <c r="D14" i="1"/>
  <c r="D11" i="1"/>
  <c r="D9" i="1"/>
  <c r="D6" i="1"/>
  <c r="D5" i="1"/>
  <c r="D4" i="1"/>
  <c r="D7" i="1" l="1"/>
  <c r="D28" i="1"/>
  <c r="D12" i="1"/>
  <c r="D15" i="1" s="1"/>
</calcChain>
</file>

<file path=xl/sharedStrings.xml><?xml version="1.0" encoding="utf-8"?>
<sst xmlns="http://schemas.openxmlformats.org/spreadsheetml/2006/main" count="30" uniqueCount="28">
  <si>
    <t>CONTO DEL PATRIMONIO</t>
  </si>
  <si>
    <t>Attivo</t>
  </si>
  <si>
    <t>Immobilizzazioni immateriali</t>
  </si>
  <si>
    <t>Immobilizzazioni materiali</t>
  </si>
  <si>
    <t>Immobilizzazioni finanziarie</t>
  </si>
  <si>
    <t>Totale immobilizzazioni</t>
  </si>
  <si>
    <t>Rimanenze</t>
  </si>
  <si>
    <t>Crediti</t>
  </si>
  <si>
    <t>Altre attività finanziarie</t>
  </si>
  <si>
    <t>Disponibilità liquide</t>
  </si>
  <si>
    <t>Totale attivo circolante</t>
  </si>
  <si>
    <t>Ratei e risconti</t>
  </si>
  <si>
    <t>Totale dell'attivo</t>
  </si>
  <si>
    <t>Conti d'ordine</t>
  </si>
  <si>
    <t>Passivo</t>
  </si>
  <si>
    <t>Patrimonio netto</t>
  </si>
  <si>
    <t>Conferimenti</t>
  </si>
  <si>
    <t>Debiti di finanziamento</t>
  </si>
  <si>
    <t>Debiti di funzionamento</t>
  </si>
  <si>
    <t>Debiti per anticipazione di cassa</t>
  </si>
  <si>
    <t>Altri debiti</t>
  </si>
  <si>
    <t>Totale debiti</t>
  </si>
  <si>
    <t>Totale del passivo</t>
  </si>
  <si>
    <t>San Casciano in val di Pesa,  16 aprile 2014</t>
  </si>
  <si>
    <t xml:space="preserve">        IL SINDACO                    IL SEGRETARIO GENERALE</t>
  </si>
  <si>
    <t>IL RESPONS.SERVIZIO FINANZIARIO</t>
  </si>
  <si>
    <t>Massimiliano Pescini                   Dr. Maria d'Alfonso</t>
  </si>
  <si>
    <t xml:space="preserve">           Dr. Barbara Bagni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</si>
</sst>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3" xfId="0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" fontId="6" fillId="0" borderId="12" xfId="0" applyNumberFormat="1" applyFont="1" applyBorder="1" applyAlignment="1">
      <alignment horizontal="right" vertical="center"/>
    </xf>
    <xf numFmtId="0" fontId="9" fillId="3" borderId="14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horizontal="right" vertical="center"/>
    </xf>
    <xf numFmtId="0" fontId="10" fillId="0" borderId="16" xfId="0" applyFont="1" applyBorder="1" applyAlignment="1">
      <alignment vertical="center"/>
    </xf>
    <xf numFmtId="3" fontId="7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18" xfId="0" applyFont="1" applyBorder="1" applyAlignment="1">
      <alignment vertical="center"/>
    </xf>
    <xf numFmtId="3" fontId="9" fillId="0" borderId="0" xfId="0" applyNumberFormat="1" applyFont="1"/>
    <xf numFmtId="3" fontId="9" fillId="0" borderId="19" xfId="0" applyNumberFormat="1" applyFont="1" applyBorder="1" applyAlignment="1">
      <alignment horizontal="right" vertical="center"/>
    </xf>
    <xf numFmtId="4" fontId="7" fillId="0" borderId="20" xfId="0" applyNumberFormat="1" applyFont="1" applyBorder="1" applyAlignment="1">
      <alignment horizontal="right" vertical="center"/>
    </xf>
    <xf numFmtId="4" fontId="7" fillId="0" borderId="21" xfId="0" applyNumberFormat="1" applyFont="1" applyBorder="1" applyAlignment="1">
      <alignment horizontal="right" vertical="center"/>
    </xf>
    <xf numFmtId="0" fontId="10" fillId="2" borderId="5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right" vertical="center"/>
    </xf>
    <xf numFmtId="3" fontId="7" fillId="0" borderId="22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3" fontId="10" fillId="0" borderId="13" xfId="0" applyNumberFormat="1" applyFont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0" fontId="9" fillId="3" borderId="25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7" fillId="0" borderId="26" xfId="0" applyFont="1" applyBorder="1" applyAlignment="1">
      <alignment vertical="center"/>
    </xf>
    <xf numFmtId="3" fontId="9" fillId="0" borderId="27" xfId="0" applyNumberFormat="1" applyFont="1" applyBorder="1"/>
    <xf numFmtId="3" fontId="9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9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Fill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ced1\Utenti\BBagni\CONSUNTIVO\2013\STATO%20PATRIMONIALE%20E%20CONTO%20ECONOMICO%20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IVO"/>
      <sheetName val="PASSIVO"/>
      <sheetName val="COSTI"/>
      <sheetName val="RICAVI"/>
      <sheetName val="SCALARE"/>
      <sheetName val="conto patrimonio"/>
      <sheetName val="conto economico"/>
    </sheetNames>
    <sheetDataSet>
      <sheetData sheetId="0">
        <row r="6">
          <cell r="E6">
            <v>810950.92</v>
          </cell>
        </row>
        <row r="19">
          <cell r="E19">
            <v>100859937.95</v>
          </cell>
        </row>
        <row r="25">
          <cell r="E25">
            <v>666106.65</v>
          </cell>
        </row>
        <row r="42">
          <cell r="E42">
            <v>5560901.2799999993</v>
          </cell>
        </row>
        <row r="46">
          <cell r="E46">
            <v>2376730.67</v>
          </cell>
        </row>
        <row r="54">
          <cell r="E54">
            <v>3088909.39</v>
          </cell>
        </row>
      </sheetData>
      <sheetData sheetId="1">
        <row r="7">
          <cell r="E7">
            <v>664355.26</v>
          </cell>
        </row>
        <row r="18">
          <cell r="E18">
            <v>27128947.119999997</v>
          </cell>
        </row>
        <row r="23">
          <cell r="E23">
            <v>172919.48</v>
          </cell>
        </row>
        <row r="27">
          <cell r="E27">
            <v>11242221.239999998</v>
          </cell>
        </row>
        <row r="30">
          <cell r="D30">
            <v>91315.6</v>
          </cell>
        </row>
        <row r="31">
          <cell r="D31">
            <v>7837.55</v>
          </cell>
        </row>
        <row r="32">
          <cell r="D32">
            <v>619660.77</v>
          </cell>
        </row>
        <row r="33">
          <cell r="D33">
            <v>8003551.2300000004</v>
          </cell>
        </row>
        <row r="34">
          <cell r="D34">
            <v>395654.63</v>
          </cell>
        </row>
        <row r="36">
          <cell r="D36">
            <v>3.55</v>
          </cell>
        </row>
        <row r="39">
          <cell r="D39">
            <v>11253884.83</v>
          </cell>
        </row>
        <row r="40">
          <cell r="D40">
            <v>199757.61</v>
          </cell>
        </row>
        <row r="41">
          <cell r="D41">
            <v>3090567.75</v>
          </cell>
        </row>
        <row r="42">
          <cell r="D42">
            <v>3072.4</v>
          </cell>
        </row>
        <row r="46">
          <cell r="D46">
            <v>1039849.27</v>
          </cell>
        </row>
        <row r="50">
          <cell r="E50">
            <v>46361029.179999992</v>
          </cell>
        </row>
      </sheetData>
      <sheetData sheetId="2">
        <row r="14">
          <cell r="F14">
            <v>15010495.040000001</v>
          </cell>
        </row>
      </sheetData>
      <sheetData sheetId="3">
        <row r="30">
          <cell r="G30">
            <v>17917585.899999999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16" workbookViewId="0">
      <selection activeCell="I19" sqref="I19"/>
    </sheetView>
  </sheetViews>
  <sheetFormatPr defaultRowHeight="12" x14ac:dyDescent="0.25"/>
  <cols>
    <col min="1" max="1" width="23.5703125" style="1" customWidth="1"/>
    <col min="2" max="2" width="16.140625" style="52" customWidth="1"/>
    <col min="3" max="3" width="16.42578125" style="52" customWidth="1"/>
    <col min="4" max="4" width="16.85546875" style="58" customWidth="1"/>
    <col min="5" max="16384" width="9.140625" style="1"/>
  </cols>
  <sheetData>
    <row r="1" spans="1:4" ht="32.25" customHeight="1" x14ac:dyDescent="0.25">
      <c r="A1" s="59" t="s">
        <v>0</v>
      </c>
      <c r="B1" s="59"/>
      <c r="C1" s="59"/>
      <c r="D1" s="59"/>
    </row>
    <row r="2" spans="1:4" ht="36" customHeight="1" x14ac:dyDescent="0.25">
      <c r="A2" s="2" t="s">
        <v>1</v>
      </c>
      <c r="B2" s="3">
        <v>40908</v>
      </c>
      <c r="C2" s="3">
        <v>41274</v>
      </c>
      <c r="D2" s="4">
        <v>41639</v>
      </c>
    </row>
    <row r="3" spans="1:4" ht="2.1" customHeight="1" x14ac:dyDescent="0.25">
      <c r="A3" s="5"/>
      <c r="B3" s="6"/>
      <c r="C3" s="6"/>
      <c r="D3" s="7"/>
    </row>
    <row r="4" spans="1:4" ht="15" customHeight="1" x14ac:dyDescent="0.25">
      <c r="A4" s="8" t="s">
        <v>2</v>
      </c>
      <c r="B4" s="9">
        <v>196014.21999999997</v>
      </c>
      <c r="C4" s="9">
        <v>185694.94999999995</v>
      </c>
      <c r="D4" s="10">
        <f>[1]ATTIVO!E6-[1]PASSIVO!E7</f>
        <v>146595.66000000003</v>
      </c>
    </row>
    <row r="5" spans="1:4" ht="15" customHeight="1" x14ac:dyDescent="0.25">
      <c r="A5" s="11" t="s">
        <v>3</v>
      </c>
      <c r="B5" s="12">
        <v>75815152.960000008</v>
      </c>
      <c r="C5" s="12">
        <v>74940921.819999993</v>
      </c>
      <c r="D5" s="13">
        <f>[1]ATTIVO!E19-[1]PASSIVO!E18</f>
        <v>73730990.830000013</v>
      </c>
    </row>
    <row r="6" spans="1:4" ht="15" customHeight="1" x14ac:dyDescent="0.25">
      <c r="A6" s="11" t="s">
        <v>4</v>
      </c>
      <c r="B6" s="14">
        <v>596880.26</v>
      </c>
      <c r="C6" s="14">
        <v>604918.81000000006</v>
      </c>
      <c r="D6" s="13">
        <f>[1]ATTIVO!E25</f>
        <v>666106.65</v>
      </c>
    </row>
    <row r="7" spans="1:4" s="18" customFormat="1" ht="21" customHeight="1" x14ac:dyDescent="0.25">
      <c r="A7" s="15" t="s">
        <v>5</v>
      </c>
      <c r="B7" s="16">
        <v>76608047.440000013</v>
      </c>
      <c r="C7" s="16">
        <v>75731535.579999998</v>
      </c>
      <c r="D7" s="17">
        <f>SUM(D4:D6)</f>
        <v>74543693.140000015</v>
      </c>
    </row>
    <row r="8" spans="1:4" ht="15" customHeight="1" x14ac:dyDescent="0.25">
      <c r="A8" s="8" t="s">
        <v>6</v>
      </c>
      <c r="B8" s="19"/>
      <c r="C8" s="19"/>
      <c r="D8" s="20"/>
    </row>
    <row r="9" spans="1:4" ht="15" customHeight="1" x14ac:dyDescent="0.25">
      <c r="A9" s="11" t="s">
        <v>7</v>
      </c>
      <c r="B9" s="12">
        <v>7707206.6599999992</v>
      </c>
      <c r="C9" s="12">
        <v>5508005.9600000009</v>
      </c>
      <c r="D9" s="13">
        <f>[1]ATTIVO!E42</f>
        <v>5560901.2799999993</v>
      </c>
    </row>
    <row r="10" spans="1:4" ht="15" customHeight="1" x14ac:dyDescent="0.25">
      <c r="A10" s="11" t="s">
        <v>8</v>
      </c>
      <c r="B10" s="21"/>
      <c r="C10" s="21"/>
      <c r="D10" s="13"/>
    </row>
    <row r="11" spans="1:4" ht="15" customHeight="1" x14ac:dyDescent="0.25">
      <c r="A11" s="11" t="s">
        <v>9</v>
      </c>
      <c r="B11" s="14">
        <v>3380831.4299999997</v>
      </c>
      <c r="C11" s="14">
        <v>3656277.96</v>
      </c>
      <c r="D11" s="13">
        <f>[1]ATTIVO!E46</f>
        <v>2376730.67</v>
      </c>
    </row>
    <row r="12" spans="1:4" s="24" customFormat="1" ht="18" customHeight="1" x14ac:dyDescent="0.25">
      <c r="A12" s="15" t="s">
        <v>10</v>
      </c>
      <c r="B12" s="22">
        <v>11088038.09</v>
      </c>
      <c r="C12" s="22">
        <v>9164283.9200000018</v>
      </c>
      <c r="D12" s="23">
        <f>SUM(D9:D11)</f>
        <v>7937631.9499999993</v>
      </c>
    </row>
    <row r="13" spans="1:4" s="24" customFormat="1" ht="21" customHeight="1" x14ac:dyDescent="0.25">
      <c r="A13" s="15" t="s">
        <v>11</v>
      </c>
      <c r="B13" s="25"/>
      <c r="C13" s="25"/>
      <c r="D13" s="25"/>
    </row>
    <row r="14" spans="1:4" s="24" customFormat="1" ht="2.1" customHeight="1" x14ac:dyDescent="0.25">
      <c r="A14" s="26"/>
      <c r="B14" s="27" t="e">
        <v>#REF!</v>
      </c>
      <c r="C14" s="27" t="e">
        <v>#REF!</v>
      </c>
      <c r="D14" s="27" t="e">
        <f>B14+C14+#REF!</f>
        <v>#REF!</v>
      </c>
    </row>
    <row r="15" spans="1:4" s="30" customFormat="1" ht="20.25" customHeight="1" thickBot="1" x14ac:dyDescent="0.3">
      <c r="A15" s="28" t="s">
        <v>12</v>
      </c>
      <c r="B15" s="29">
        <v>87696085.530000016</v>
      </c>
      <c r="C15" s="29">
        <v>84895819.5</v>
      </c>
      <c r="D15" s="29">
        <f>D7+D12+D13</f>
        <v>82481325.090000018</v>
      </c>
    </row>
    <row r="16" spans="1:4" s="24" customFormat="1" ht="18.75" customHeight="1" thickTop="1" thickBot="1" x14ac:dyDescent="0.25">
      <c r="A16" s="31" t="s">
        <v>13</v>
      </c>
      <c r="B16" s="32">
        <v>8040751.2299999995</v>
      </c>
      <c r="C16" s="32">
        <v>6530187.8500000006</v>
      </c>
      <c r="D16" s="33">
        <f>[1]ATTIVO!E54</f>
        <v>3088909.39</v>
      </c>
    </row>
    <row r="17" spans="1:6" ht="33" customHeight="1" x14ac:dyDescent="0.25">
      <c r="A17" s="2" t="s">
        <v>14</v>
      </c>
      <c r="B17" s="34"/>
      <c r="C17" s="34"/>
      <c r="D17" s="35"/>
    </row>
    <row r="18" spans="1:6" ht="2.1" customHeight="1" x14ac:dyDescent="0.25">
      <c r="A18" s="36"/>
      <c r="B18" s="37"/>
      <c r="C18" s="37"/>
      <c r="D18" s="37"/>
    </row>
    <row r="19" spans="1:6" s="18" customFormat="1" ht="23.25" customHeight="1" x14ac:dyDescent="0.25">
      <c r="A19" s="15" t="s">
        <v>15</v>
      </c>
      <c r="B19" s="38">
        <v>46862794.120000012</v>
      </c>
      <c r="C19" s="38">
        <v>46632895</v>
      </c>
      <c r="D19" s="39">
        <f>[1]PASSIVO!E50</f>
        <v>46361029.179999992</v>
      </c>
    </row>
    <row r="20" spans="1:6" s="18" customFormat="1" ht="21.75" customHeight="1" x14ac:dyDescent="0.25">
      <c r="A20" s="15" t="s">
        <v>16</v>
      </c>
      <c r="B20" s="38">
        <v>11817192.74</v>
      </c>
      <c r="C20" s="38">
        <v>11691029.109999999</v>
      </c>
      <c r="D20" s="40">
        <f>[1]PASSIVO!E27</f>
        <v>11242221.239999998</v>
      </c>
    </row>
    <row r="21" spans="1:6" ht="15" customHeight="1" x14ac:dyDescent="0.25">
      <c r="A21" s="41" t="s">
        <v>17</v>
      </c>
      <c r="B21" s="9">
        <v>26490021.93</v>
      </c>
      <c r="C21" s="9">
        <v>24475330</v>
      </c>
      <c r="D21" s="20">
        <f>[1]PASSIVO!D33+[1]PASSIVO!D39+[1]PASSIVO!D40+[1]PASSIVO!D41</f>
        <v>22547761.420000002</v>
      </c>
    </row>
    <row r="22" spans="1:6" ht="15" customHeight="1" x14ac:dyDescent="0.25">
      <c r="A22" s="42" t="s">
        <v>18</v>
      </c>
      <c r="B22" s="12">
        <v>2523157.27</v>
      </c>
      <c r="C22" s="12">
        <v>2093646.2599999998</v>
      </c>
      <c r="D22" s="13">
        <f>[1]PASSIVO!D30+[1]PASSIVO!D31+[1]PASSIVO!D32+[1]PASSIVO!D34+[1]PASSIVO!D36+[1]PASSIVO!D46+[1]PASSIVO!D42</f>
        <v>2157393.77</v>
      </c>
    </row>
    <row r="23" spans="1:6" ht="15" customHeight="1" x14ac:dyDescent="0.25">
      <c r="A23" s="42" t="s">
        <v>19</v>
      </c>
      <c r="B23" s="21"/>
      <c r="C23" s="21"/>
      <c r="D23" s="13"/>
    </row>
    <row r="24" spans="1:6" ht="15" customHeight="1" x14ac:dyDescent="0.25">
      <c r="A24" s="42" t="s">
        <v>20</v>
      </c>
      <c r="B24" s="14">
        <v>2919.48</v>
      </c>
      <c r="C24" s="14">
        <v>2919.48</v>
      </c>
      <c r="D24" s="13">
        <f>[1]PASSIVO!E23</f>
        <v>172919.48</v>
      </c>
    </row>
    <row r="25" spans="1:6" s="24" customFormat="1" ht="18" customHeight="1" x14ac:dyDescent="0.25">
      <c r="A25" s="15" t="s">
        <v>21</v>
      </c>
      <c r="B25" s="43">
        <v>29016098.68</v>
      </c>
      <c r="C25" s="43">
        <f>C21+C22+C24</f>
        <v>26571895.739999998</v>
      </c>
      <c r="D25" s="44">
        <f>SUM(D21:D24)</f>
        <v>24878074.670000002</v>
      </c>
    </row>
    <row r="26" spans="1:6" s="24" customFormat="1" ht="18.75" customHeight="1" x14ac:dyDescent="0.25">
      <c r="A26" s="15" t="s">
        <v>11</v>
      </c>
      <c r="B26" s="45"/>
      <c r="C26" s="45"/>
      <c r="D26" s="45"/>
    </row>
    <row r="27" spans="1:6" s="24" customFormat="1" ht="2.1" customHeight="1" x14ac:dyDescent="0.25">
      <c r="A27" s="46"/>
      <c r="B27" s="27" t="e">
        <v>#REF!</v>
      </c>
      <c r="C27" s="27" t="e">
        <v>#REF!</v>
      </c>
      <c r="D27" s="27" t="e">
        <f>B27+C27+#REF!</f>
        <v>#REF!</v>
      </c>
    </row>
    <row r="28" spans="1:6" s="30" customFormat="1" ht="19.5" customHeight="1" x14ac:dyDescent="0.25">
      <c r="A28" s="47" t="s">
        <v>22</v>
      </c>
      <c r="B28" s="17">
        <v>87696085.540000021</v>
      </c>
      <c r="C28" s="17">
        <f>C19+C20+C25</f>
        <v>84895819.849999994</v>
      </c>
      <c r="D28" s="45">
        <f>D19+D20+D25+D26</f>
        <v>82481325.089999989</v>
      </c>
      <c r="F28" s="48"/>
    </row>
    <row r="29" spans="1:6" s="24" customFormat="1" ht="20.25" customHeight="1" thickBot="1" x14ac:dyDescent="0.25">
      <c r="A29" s="49" t="s">
        <v>13</v>
      </c>
      <c r="B29" s="50">
        <v>8040751.2299999995</v>
      </c>
      <c r="C29" s="50">
        <v>6530187.8500000006</v>
      </c>
      <c r="D29" s="51">
        <f>D16</f>
        <v>3088909.39</v>
      </c>
    </row>
    <row r="31" spans="1:6" x14ac:dyDescent="0.25">
      <c r="D31" s="53"/>
    </row>
    <row r="32" spans="1:6" x14ac:dyDescent="0.2">
      <c r="A32" s="54" t="s">
        <v>23</v>
      </c>
      <c r="B32" s="55"/>
      <c r="C32" s="55"/>
      <c r="D32" s="56"/>
      <c r="E32" s="57"/>
    </row>
    <row r="33" spans="1:5" x14ac:dyDescent="0.2">
      <c r="A33" s="54"/>
      <c r="B33" s="55"/>
      <c r="C33" s="55"/>
      <c r="D33" s="56"/>
      <c r="E33" s="57"/>
    </row>
    <row r="34" spans="1:5" x14ac:dyDescent="0.2">
      <c r="A34" s="55" t="s">
        <v>24</v>
      </c>
      <c r="B34" s="55"/>
      <c r="C34" s="55" t="s">
        <v>25</v>
      </c>
      <c r="D34" s="56"/>
      <c r="E34" s="57"/>
    </row>
    <row r="35" spans="1:5" x14ac:dyDescent="0.2">
      <c r="A35" s="55" t="s">
        <v>26</v>
      </c>
      <c r="B35" s="55"/>
      <c r="C35" s="55" t="s">
        <v>27</v>
      </c>
      <c r="D35" s="57"/>
      <c r="E35" s="57"/>
    </row>
    <row r="36" spans="1:5" x14ac:dyDescent="0.2">
      <c r="A36" s="55"/>
      <c r="B36" s="55"/>
      <c r="C36" s="55"/>
      <c r="D36" s="56"/>
      <c r="E36" s="57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conto del patrimonio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bbagni</dc:creator>
  <cp:lastModifiedBy>Alessandro Pelagatti</cp:lastModifiedBy>
  <dcterms:created xsi:type="dcterms:W3CDTF">2014-05-14T08:36:24Z</dcterms:created>
  <dcterms:modified xsi:type="dcterms:W3CDTF">2014-05-16T09:03:50Z</dcterms:modified>
</cp:coreProperties>
</file>